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niversidad\PRESUPUESTO 2023\informes presupuesto fce 2023\CORTE MARZO 31 DE 2023\"/>
    </mc:Choice>
  </mc:AlternateContent>
  <xr:revisionPtr revIDLastSave="0" documentId="13_ncr:1_{4A09665C-4CAE-4F1E-B86C-A830D3C56AB6}" xr6:coauthVersionLast="36" xr6:coauthVersionMax="47" xr10:uidLastSave="{00000000-0000-0000-0000-000000000000}"/>
  <bookViews>
    <workbookView xWindow="-15" yWindow="-15" windowWidth="10245" windowHeight="10950" xr2:uid="{75FC4DC0-1269-4C72-A3F1-F1CF59A51BEF}"/>
  </bookViews>
  <sheets>
    <sheet name="1. Vinculación especial" sheetId="1" r:id="rId1"/>
    <sheet name="2. Adquisición de servicio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C3" i="2"/>
  <c r="B14" i="2" l="1"/>
  <c r="B27" i="1"/>
  <c r="B28" i="1"/>
  <c r="J14" i="2"/>
  <c r="H14" i="2"/>
  <c r="G14" i="2"/>
  <c r="F14" i="2"/>
  <c r="E14" i="2"/>
  <c r="D14" i="2"/>
  <c r="C14" i="2"/>
  <c r="I28" i="1" l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B26" i="1"/>
  <c r="C13" i="1"/>
  <c r="H14" i="1"/>
  <c r="G14" i="1"/>
  <c r="F14" i="1"/>
  <c r="E14" i="1"/>
  <c r="D14" i="1"/>
  <c r="C14" i="1"/>
  <c r="B14" i="1"/>
  <c r="H13" i="1"/>
  <c r="G13" i="1"/>
  <c r="F13" i="1"/>
  <c r="E13" i="1"/>
  <c r="D13" i="1"/>
  <c r="B13" i="1"/>
  <c r="H7" i="1"/>
  <c r="G7" i="1"/>
  <c r="F7" i="1"/>
  <c r="E7" i="1"/>
  <c r="D7" i="1"/>
  <c r="C7" i="1"/>
  <c r="B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GISELA</author>
  </authors>
  <commentList>
    <comment ref="A8" authorId="0" shapeId="0" xr:uid="{CF508250-EEF9-4551-97B8-DFE4A4A4AC40}">
      <text>
        <r>
          <rPr>
            <b/>
            <sz val="9"/>
            <color indexed="81"/>
            <rFont val="Tahoma"/>
            <family val="2"/>
          </rPr>
          <t>CORRECCIÓN DE ESTILO PARA PUBLICAR LIBROS</t>
        </r>
      </text>
    </comment>
  </commentList>
</comments>
</file>

<file path=xl/sharedStrings.xml><?xml version="1.0" encoding="utf-8"?>
<sst xmlns="http://schemas.openxmlformats.org/spreadsheetml/2006/main" count="65" uniqueCount="54">
  <si>
    <t>RUBROS PRESUPUESTALES</t>
  </si>
  <si>
    <t>PRESUPUESTO ASIGNACIÓN INICIAL AÑO 2023, RESOLUCIÓN No. 027 DICIEMBRE 20 DE 2022</t>
  </si>
  <si>
    <t>TOTAL ACUMULADO EN CDPS</t>
  </si>
  <si>
    <t>TOTAL COMPROMISO (CON C.R.P.)</t>
  </si>
  <si>
    <t>CDP POR
COMPROMETER</t>
  </si>
  <si>
    <t>AUTORIZACIÓN DE GIRO</t>
  </si>
  <si>
    <t>COMPROMISOS
SIN AUTORIZACIÓN
DE GIRO</t>
  </si>
  <si>
    <t>TOTAL ACUMULADO EJECUTADO AÑO 2023</t>
  </si>
  <si>
    <t>PORCENTAJE ACUMULADO EJECUTADO AÑO 2023</t>
  </si>
  <si>
    <t>SALDO APROPIACIÓN DISPONIBLE PARA EL 2023</t>
  </si>
  <si>
    <t>PORCENTAJE POR EJECUTAR</t>
  </si>
  <si>
    <t>SUELDO BÁSICO PREGRADO FACULTAD DE CIENCIAS Y EDUCACIÓN</t>
  </si>
  <si>
    <t xml:space="preserve">PRIMA DE SERVICIOS PREGRADO FACULTAD DE CIENCIAS Y EDUCACIÓN </t>
  </si>
  <si>
    <t>PRIMA DE NAVIDAD PREGRADO FACULTAD DE CIENCIAS Y EDUCACIÓN</t>
  </si>
  <si>
    <t>PRIMA DE VACACIONES PREGRADO FACULTAD DE CIENCIAS Y EDUCACIÓN</t>
  </si>
  <si>
    <t>CESANTÍAS FONDOS PÚBLICOS PREGRADO FACULTAD DE CIENCIAS Y EDUCACIÓN</t>
  </si>
  <si>
    <t>PENSIONES PÚBLICAS PREGRADO FACULTAD DE CIENCIAS Y EDUCACIÓN</t>
  </si>
  <si>
    <t>SALUD PRIVADA PREGRADO FACULTAD DE CIENCIAS Y EDUCACIÓN</t>
  </si>
  <si>
    <t>CAJA DE COMPENSACIÓN PREGRADO FACULTAD DE CIENCIAS Y EDUCACIÓN</t>
  </si>
  <si>
    <t>ARL PREGRADO FACULTAD DE CIENCIAS Y EDUCACIÓN</t>
  </si>
  <si>
    <t>ICBF PREGRADO FACULTAD CIENCIAS Y EDUCACIÓN</t>
  </si>
  <si>
    <t xml:space="preserve">SUELDO BÁSICO POSGRADO FACULTAD DE CIENCIAS Y EDUCACIÓN </t>
  </si>
  <si>
    <t xml:space="preserve">PRIMA DE SERVICIOS POSGRADO FACULTAD DE CIENCIAS Y EDUCACIÓN </t>
  </si>
  <si>
    <t>PRIMA DE NAVIDAD POSGRADO FACULTAD DE CIENCIAS Y EDUCACIÓN</t>
  </si>
  <si>
    <t>PRIMA DE VACACIONES POSGRADO FACULTAD DE CIENCIAS Y EDUCACIÓN</t>
  </si>
  <si>
    <t>33,157,512.</t>
  </si>
  <si>
    <t>CESANTÍAS FONDOS PÚBLICOS POSGRADO FACULTAD DE CIENCIAS Y EDUCACIÓN</t>
  </si>
  <si>
    <t>PENSIONES PÚBLICAS POSGRADO FACULTAD DE CIENCIAS Y EDUCACIÓN</t>
  </si>
  <si>
    <t>SALUD PRIVADA POSGRADO FACULTAD DE CIENCIAS Y EDUCACIÓN</t>
  </si>
  <si>
    <t>CAJA DE COMPENSACIÓN POSGRADO FACULTAD DE CIENCIAS Y EDUCACIÓN</t>
  </si>
  <si>
    <t>ARL POSGRADO FACULTAD DE CIENCIAS Y EDUCACIÓN</t>
  </si>
  <si>
    <t>ICBF POSGRADO FACULTAD CIENCIAS Y EDUCACIÓN</t>
  </si>
  <si>
    <t>ALOJAMIENTO; SERVICIOS DE SUMINISTROS DE COMIDAS Y BEBIDAS FACULTAD DE CIENCIAS Y EDUCACIÓN</t>
  </si>
  <si>
    <t>SERVICIOS DE TRANSPORTE TERRESTRE DE PASAJEROS, DIFERENTE DEL TRANSPORTE LOCAL Y TURÍSTICO DE PASAJEROS</t>
  </si>
  <si>
    <t>SERVICIOS DE TRANSPORTE AÉREO DE PASAJEROS, EXCEPTO LOS SERVICIOS DE AEROTAXI</t>
  </si>
  <si>
    <t>SERVICIOS INTERINDISCIPLINARIOS DE INVESTIGACIÓN APLICADA - PARES ACADÉMICOS</t>
  </si>
  <si>
    <t>SERVICIOS DE CONSULTORÍA EN GESTIÓN ADMINISTRATIVA - ASISTENTES ACADÉMICOS</t>
  </si>
  <si>
    <t>SERVICIOS DE CONSULTORÍA EN GESTIÓN ADMINISTRATIVA - CONTRATISTAS FACULTAD DE CIENCIAS Y EDUCACIÓN</t>
  </si>
  <si>
    <t>SERVICIOS DE PREPARACIÓN DE DOCUMENTOS Y OTROS SERVICIOS ESPECIALIZADOSDE APOYO A LA OFICINA</t>
  </si>
  <si>
    <t>SERVICIOS DE ORGANIZACIÓN Y ASISTENCIA DE CONVENCIONES Y FERIAS</t>
  </si>
  <si>
    <t>MEMBRESÍAS</t>
  </si>
  <si>
    <t xml:space="preserve">SERVICIOS RELACIONADOS CON LA IMPRESIÓN </t>
  </si>
  <si>
    <t>PRÁCTICAS ACADÉMICAS FACULTAD CIENCIAS Y EDUCACIÓN</t>
  </si>
  <si>
    <t>VIÁTICOS DE LOS FUNCIONARIOS EN COMISIÓN</t>
  </si>
  <si>
    <t>566,830,012.</t>
  </si>
  <si>
    <t>1,712,455,703.</t>
  </si>
  <si>
    <t>PARAFISCALES PREGRADOS</t>
  </si>
  <si>
    <t>TOTAL DE SUELDOS, PRESTACIONES Y PARAFISCALES PREGRADOS</t>
  </si>
  <si>
    <t>TOTAL SUELDOS Y PRESTACIONES SOCIALES POSGRADOS</t>
  </si>
  <si>
    <t>TOTAL SUELDOS Y PRESTACIONES SOCIALES PREGRADOS</t>
  </si>
  <si>
    <t>PARAFISCALES POSGRADOS</t>
  </si>
  <si>
    <t>TOTAL DE SUELDOS, PRESTACIONES Y PARAFISCALES POSGRADOS</t>
  </si>
  <si>
    <t xml:space="preserve">TOTAL VINCULACIÓN ESPECIAL </t>
  </si>
  <si>
    <t>TOTAL PRESUPUESTO ADQUISICIÓN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</si>
</sst>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rgb="FF6600FF"/>
      <name val="Arial"/>
      <family val="2"/>
    </font>
    <font>
      <b/>
      <sz val="9"/>
      <color indexed="81"/>
      <name val="Tahoma"/>
      <family val="2"/>
    </font>
    <font>
      <sz val="9.5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3399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wrapText="1"/>
    </xf>
    <xf numFmtId="164" fontId="2" fillId="7" borderId="1" xfId="0" applyNumberFormat="1" applyFont="1" applyFill="1" applyBorder="1" applyAlignment="1">
      <alignment horizontal="center" vertical="center" wrapText="1"/>
    </xf>
    <xf numFmtId="10" fontId="2" fillId="7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164" fontId="3" fillId="0" borderId="1" xfId="2" applyNumberFormat="1" applyFont="1" applyFill="1" applyBorder="1" applyAlignment="1">
      <alignment horizontal="right" vertical="center"/>
    </xf>
    <xf numFmtId="10" fontId="4" fillId="0" borderId="1" xfId="1" applyNumberFormat="1" applyFont="1" applyFill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164" fontId="3" fillId="0" borderId="1" xfId="2" applyNumberFormat="1" applyFont="1" applyFill="1" applyBorder="1" applyAlignment="1">
      <alignment horizontal="right" vertical="center" wrapText="1"/>
    </xf>
    <xf numFmtId="164" fontId="2" fillId="8" borderId="1" xfId="2" applyNumberFormat="1" applyFont="1" applyFill="1" applyBorder="1" applyAlignment="1">
      <alignment horizontal="right" vertical="center"/>
    </xf>
    <xf numFmtId="10" fontId="2" fillId="8" borderId="1" xfId="3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64" fontId="2" fillId="9" borderId="1" xfId="2" applyNumberFormat="1" applyFont="1" applyFill="1" applyBorder="1" applyAlignment="1">
      <alignment horizontal="right" vertical="center"/>
    </xf>
    <xf numFmtId="10" fontId="2" fillId="9" borderId="1" xfId="3" applyNumberFormat="1" applyFont="1" applyFill="1" applyBorder="1" applyAlignment="1">
      <alignment horizontal="right" vertical="center"/>
    </xf>
    <xf numFmtId="164" fontId="2" fillId="10" borderId="1" xfId="2" applyNumberFormat="1" applyFont="1" applyFill="1" applyBorder="1" applyAlignment="1">
      <alignment horizontal="right" vertical="center"/>
    </xf>
    <xf numFmtId="9" fontId="2" fillId="10" borderId="1" xfId="3" applyFont="1" applyFill="1" applyBorder="1" applyAlignment="1">
      <alignment horizontal="right" vertical="center"/>
    </xf>
    <xf numFmtId="0" fontId="3" fillId="11" borderId="1" xfId="0" applyFont="1" applyFill="1" applyBorder="1" applyAlignment="1">
      <alignment vertical="center" wrapText="1"/>
    </xf>
    <xf numFmtId="164" fontId="3" fillId="11" borderId="1" xfId="2" applyNumberFormat="1" applyFont="1" applyFill="1" applyBorder="1" applyAlignment="1">
      <alignment horizontal="right" vertical="center"/>
    </xf>
    <xf numFmtId="10" fontId="4" fillId="11" borderId="1" xfId="1" applyNumberFormat="1" applyFont="1" applyFill="1" applyBorder="1" applyAlignment="1">
      <alignment horizontal="right" vertical="center"/>
    </xf>
    <xf numFmtId="164" fontId="3" fillId="11" borderId="1" xfId="0" applyNumberFormat="1" applyFont="1" applyFill="1" applyBorder="1" applyAlignment="1">
      <alignment horizontal="right" vertical="center"/>
    </xf>
    <xf numFmtId="164" fontId="3" fillId="11" borderId="1" xfId="2" applyNumberFormat="1" applyFont="1" applyFill="1" applyBorder="1" applyAlignment="1">
      <alignment horizontal="right" vertical="center" wrapText="1"/>
    </xf>
    <xf numFmtId="164" fontId="2" fillId="12" borderId="1" xfId="2" applyNumberFormat="1" applyFont="1" applyFill="1" applyBorder="1" applyAlignment="1">
      <alignment horizontal="right" vertical="center"/>
    </xf>
    <xf numFmtId="10" fontId="2" fillId="12" borderId="1" xfId="3" applyNumberFormat="1" applyFont="1" applyFill="1" applyBorder="1" applyAlignment="1">
      <alignment horizontal="right" vertical="center"/>
    </xf>
    <xf numFmtId="164" fontId="2" fillId="13" borderId="1" xfId="2" applyNumberFormat="1" applyFont="1" applyFill="1" applyBorder="1" applyAlignment="1">
      <alignment horizontal="right" vertical="center"/>
    </xf>
    <xf numFmtId="10" fontId="2" fillId="13" borderId="1" xfId="3" applyNumberFormat="1" applyFont="1" applyFill="1" applyBorder="1" applyAlignment="1">
      <alignment horizontal="right" vertical="center"/>
    </xf>
    <xf numFmtId="165" fontId="2" fillId="13" borderId="1" xfId="2" applyNumberFormat="1" applyFont="1" applyFill="1" applyBorder="1" applyAlignment="1">
      <alignment horizontal="right" vertical="center"/>
    </xf>
    <xf numFmtId="164" fontId="5" fillId="14" borderId="1" xfId="2" applyNumberFormat="1" applyFont="1" applyFill="1" applyBorder="1" applyAlignment="1">
      <alignment horizontal="right" vertical="center"/>
    </xf>
    <xf numFmtId="0" fontId="2" fillId="8" borderId="3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0" fontId="2" fillId="10" borderId="3" xfId="0" applyFont="1" applyFill="1" applyBorder="1" applyAlignment="1">
      <alignment horizontal="center" wrapText="1"/>
    </xf>
    <xf numFmtId="0" fontId="2" fillId="12" borderId="3" xfId="0" applyFont="1" applyFill="1" applyBorder="1" applyAlignment="1">
      <alignment horizontal="center" wrapText="1"/>
    </xf>
    <xf numFmtId="0" fontId="2" fillId="13" borderId="3" xfId="0" applyFont="1" applyFill="1" applyBorder="1" applyAlignment="1">
      <alignment horizontal="center" wrapText="1"/>
    </xf>
    <xf numFmtId="0" fontId="5" fillId="14" borderId="3" xfId="0" applyFont="1" applyFill="1" applyBorder="1" applyAlignment="1">
      <alignment horizontal="center" vertical="center" wrapText="1"/>
    </xf>
    <xf numFmtId="10" fontId="2" fillId="10" borderId="1" xfId="2" applyNumberFormat="1" applyFont="1" applyFill="1" applyBorder="1" applyAlignment="1">
      <alignment horizontal="right" vertical="center"/>
    </xf>
    <xf numFmtId="10" fontId="5" fillId="14" borderId="1" xfId="2" applyNumberFormat="1" applyFont="1" applyFill="1" applyBorder="1" applyAlignment="1">
      <alignment horizontal="right" vertical="center"/>
    </xf>
    <xf numFmtId="0" fontId="3" fillId="0" borderId="0" xfId="0" applyFont="1"/>
    <xf numFmtId="165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165" fontId="3" fillId="0" borderId="1" xfId="2" applyNumberFormat="1" applyFont="1" applyFill="1" applyBorder="1" applyAlignment="1">
      <alignment horizontal="right" vertical="center"/>
    </xf>
    <xf numFmtId="165" fontId="3" fillId="0" borderId="2" xfId="2" applyNumberFormat="1" applyFont="1" applyFill="1" applyBorder="1" applyAlignment="1">
      <alignment horizontal="right" vertical="center"/>
    </xf>
    <xf numFmtId="165" fontId="3" fillId="0" borderId="0" xfId="0" applyNumberFormat="1" applyFont="1"/>
    <xf numFmtId="164" fontId="3" fillId="0" borderId="4" xfId="2" applyNumberFormat="1" applyFont="1" applyFill="1" applyBorder="1" applyAlignment="1">
      <alignment horizontal="right" vertical="center"/>
    </xf>
    <xf numFmtId="164" fontId="3" fillId="0" borderId="4" xfId="2" applyNumberFormat="1" applyFont="1" applyFill="1" applyBorder="1" applyAlignment="1">
      <alignment horizontal="right" vertical="center" wrapText="1"/>
    </xf>
    <xf numFmtId="165" fontId="2" fillId="3" borderId="1" xfId="2" applyNumberFormat="1" applyFont="1" applyFill="1" applyBorder="1" applyAlignment="1">
      <alignment horizontal="right" vertical="center"/>
    </xf>
    <xf numFmtId="164" fontId="2" fillId="3" borderId="1" xfId="2" applyNumberFormat="1" applyFont="1" applyFill="1" applyBorder="1" applyAlignment="1">
      <alignment horizontal="right" vertical="center"/>
    </xf>
    <xf numFmtId="10" fontId="2" fillId="3" borderId="1" xfId="2" applyNumberFormat="1" applyFont="1" applyFill="1" applyBorder="1" applyAlignment="1">
      <alignment horizontal="right" vertical="center"/>
    </xf>
    <xf numFmtId="164" fontId="3" fillId="0" borderId="0" xfId="0" applyNumberFormat="1" applyFont="1"/>
    <xf numFmtId="0" fontId="2" fillId="3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/>
    </xf>
    <xf numFmtId="10" fontId="4" fillId="0" borderId="4" xfId="1" applyNumberFormat="1" applyFont="1" applyFill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6" fillId="0" borderId="0" xfId="0" applyFont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F842E-75A0-4F7B-A3B6-0B11B4936B80}">
  <dimension ref="A1:K28"/>
  <sheetViews>
    <sheetView tabSelected="1" topLeftCell="A25" workbookViewId="0">
      <selection activeCell="D28" sqref="D28"/>
    </sheetView>
  </sheetViews>
  <sheetFormatPr baseColWidth="10" defaultRowHeight="15" x14ac:dyDescent="0.25"/>
  <cols>
    <col min="1" max="1" width="16.42578125" customWidth="1"/>
    <col min="2" max="2" width="16.28515625" customWidth="1"/>
    <col min="3" max="3" width="15.7109375" hidden="1" customWidth="1"/>
    <col min="4" max="4" width="16" customWidth="1"/>
    <col min="5" max="5" width="15.42578125" customWidth="1"/>
    <col min="6" max="6" width="16.28515625" customWidth="1"/>
    <col min="7" max="7" width="17.140625" customWidth="1"/>
    <col min="8" max="8" width="15.28515625" customWidth="1"/>
    <col min="9" max="9" width="13.85546875" customWidth="1"/>
  </cols>
  <sheetData>
    <row r="1" spans="1:11" ht="74.2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 t="s">
        <v>8</v>
      </c>
      <c r="J1" s="6" t="s">
        <v>9</v>
      </c>
      <c r="K1" s="7" t="s">
        <v>10</v>
      </c>
    </row>
    <row r="2" spans="1:11" ht="63.75" x14ac:dyDescent="0.25">
      <c r="A2" s="8" t="s">
        <v>11</v>
      </c>
      <c r="B2" s="9">
        <v>8972046000</v>
      </c>
      <c r="C2" s="9">
        <v>8972046000</v>
      </c>
      <c r="D2" s="9">
        <v>5214212264</v>
      </c>
      <c r="E2" s="9">
        <v>3757833736</v>
      </c>
      <c r="F2" s="9">
        <v>1595149398</v>
      </c>
      <c r="G2" s="9">
        <v>3619062866</v>
      </c>
      <c r="H2" s="9">
        <v>8972046000</v>
      </c>
      <c r="I2" s="10">
        <v>1</v>
      </c>
      <c r="J2" s="11">
        <v>0</v>
      </c>
      <c r="K2" s="10">
        <v>0</v>
      </c>
    </row>
    <row r="3" spans="1:11" ht="76.5" x14ac:dyDescent="0.25">
      <c r="A3" s="12" t="s">
        <v>12</v>
      </c>
      <c r="B3" s="9">
        <v>243462000</v>
      </c>
      <c r="C3" s="9">
        <v>243462000</v>
      </c>
      <c r="D3" s="9">
        <v>0</v>
      </c>
      <c r="E3" s="9">
        <v>243462000</v>
      </c>
      <c r="F3" s="9">
        <v>0</v>
      </c>
      <c r="G3" s="13">
        <v>0</v>
      </c>
      <c r="H3" s="9">
        <v>243462000</v>
      </c>
      <c r="I3" s="10">
        <v>1</v>
      </c>
      <c r="J3" s="11">
        <v>0</v>
      </c>
      <c r="K3" s="10">
        <v>0</v>
      </c>
    </row>
    <row r="4" spans="1:11" ht="76.5" x14ac:dyDescent="0.25">
      <c r="A4" s="8" t="s">
        <v>13</v>
      </c>
      <c r="B4" s="9">
        <v>603381000</v>
      </c>
      <c r="C4" s="9">
        <v>603381000</v>
      </c>
      <c r="D4" s="9">
        <v>344409358</v>
      </c>
      <c r="E4" s="9">
        <v>258971642</v>
      </c>
      <c r="F4" s="9">
        <v>436963</v>
      </c>
      <c r="G4" s="13">
        <v>343972395</v>
      </c>
      <c r="H4" s="9">
        <v>603381000</v>
      </c>
      <c r="I4" s="10">
        <v>1</v>
      </c>
      <c r="J4" s="11">
        <v>0</v>
      </c>
      <c r="K4" s="10">
        <v>0</v>
      </c>
    </row>
    <row r="5" spans="1:11" ht="76.5" x14ac:dyDescent="0.25">
      <c r="A5" s="8" t="s">
        <v>14</v>
      </c>
      <c r="B5" s="9">
        <v>337894000</v>
      </c>
      <c r="C5" s="9">
        <v>337894000</v>
      </c>
      <c r="D5" s="9">
        <v>192869185</v>
      </c>
      <c r="E5" s="9">
        <v>145024815</v>
      </c>
      <c r="F5" s="13">
        <v>244701</v>
      </c>
      <c r="G5" s="9">
        <v>192624484</v>
      </c>
      <c r="H5" s="9">
        <v>337894000</v>
      </c>
      <c r="I5" s="10">
        <v>1</v>
      </c>
      <c r="J5" s="11">
        <v>0</v>
      </c>
      <c r="K5" s="10">
        <v>0</v>
      </c>
    </row>
    <row r="6" spans="1:11" ht="89.25" x14ac:dyDescent="0.25">
      <c r="A6" s="8" t="s">
        <v>15</v>
      </c>
      <c r="B6" s="9">
        <v>760260000</v>
      </c>
      <c r="C6" s="9">
        <v>760260000</v>
      </c>
      <c r="D6" s="9">
        <v>433955725</v>
      </c>
      <c r="E6" s="9">
        <v>326304275</v>
      </c>
      <c r="F6" s="9">
        <v>550576</v>
      </c>
      <c r="G6" s="9">
        <v>433405149</v>
      </c>
      <c r="H6" s="9">
        <v>760260000</v>
      </c>
      <c r="I6" s="10">
        <v>1</v>
      </c>
      <c r="J6" s="11">
        <v>0</v>
      </c>
      <c r="K6" s="10">
        <v>0</v>
      </c>
    </row>
    <row r="7" spans="1:11" ht="64.5" x14ac:dyDescent="0.25">
      <c r="A7" s="32" t="s">
        <v>49</v>
      </c>
      <c r="B7" s="14">
        <f>SUM(B2:B6)</f>
        <v>10917043000</v>
      </c>
      <c r="C7" s="14">
        <f t="shared" ref="C7:H7" si="0">SUM(C2:C6)</f>
        <v>10917043000</v>
      </c>
      <c r="D7" s="14">
        <f t="shared" si="0"/>
        <v>6185446532</v>
      </c>
      <c r="E7" s="14">
        <f t="shared" si="0"/>
        <v>4731596468</v>
      </c>
      <c r="F7" s="14">
        <f t="shared" si="0"/>
        <v>1596381638</v>
      </c>
      <c r="G7" s="14">
        <f t="shared" si="0"/>
        <v>4589064894</v>
      </c>
      <c r="H7" s="14">
        <f t="shared" si="0"/>
        <v>10917043000</v>
      </c>
      <c r="I7" s="15">
        <v>1</v>
      </c>
      <c r="J7" s="14">
        <v>0</v>
      </c>
      <c r="K7" s="15">
        <v>0</v>
      </c>
    </row>
    <row r="8" spans="1:11" ht="76.5" x14ac:dyDescent="0.25">
      <c r="A8" s="8" t="s">
        <v>16</v>
      </c>
      <c r="B8" s="9">
        <v>983614000</v>
      </c>
      <c r="C8" s="13">
        <v>983614000</v>
      </c>
      <c r="D8" s="9">
        <v>85506875</v>
      </c>
      <c r="E8" s="9">
        <v>898107125</v>
      </c>
      <c r="F8" s="9">
        <v>85506875</v>
      </c>
      <c r="G8" s="9">
        <v>0</v>
      </c>
      <c r="H8" s="9">
        <v>983614000</v>
      </c>
      <c r="I8" s="10">
        <v>1</v>
      </c>
      <c r="J8" s="11">
        <v>0</v>
      </c>
      <c r="K8" s="10">
        <v>0</v>
      </c>
    </row>
    <row r="9" spans="1:11" x14ac:dyDescent="0.25">
      <c r="A9" s="16" t="s">
        <v>17</v>
      </c>
      <c r="B9" s="9">
        <v>697174000</v>
      </c>
      <c r="C9" s="9">
        <v>697174000</v>
      </c>
      <c r="D9" s="9">
        <v>61154783</v>
      </c>
      <c r="E9" s="9">
        <v>636019217</v>
      </c>
      <c r="F9" s="9">
        <v>61154783</v>
      </c>
      <c r="G9" s="9">
        <v>0</v>
      </c>
      <c r="H9" s="9">
        <v>697174000</v>
      </c>
      <c r="I9" s="10">
        <v>1</v>
      </c>
      <c r="J9" s="11">
        <v>0</v>
      </c>
      <c r="K9" s="10">
        <v>0</v>
      </c>
    </row>
    <row r="10" spans="1:11" ht="76.5" x14ac:dyDescent="0.25">
      <c r="A10" s="8" t="s">
        <v>18</v>
      </c>
      <c r="B10" s="9">
        <v>340876000</v>
      </c>
      <c r="C10" s="9">
        <v>340876000</v>
      </c>
      <c r="D10" s="9">
        <v>28525350</v>
      </c>
      <c r="E10" s="9">
        <v>312350650</v>
      </c>
      <c r="F10" s="9">
        <v>28525350</v>
      </c>
      <c r="G10" s="9">
        <v>0</v>
      </c>
      <c r="H10" s="9">
        <v>340876000</v>
      </c>
      <c r="I10" s="10">
        <v>1</v>
      </c>
      <c r="J10" s="11">
        <v>0</v>
      </c>
      <c r="K10" s="10">
        <v>0</v>
      </c>
    </row>
    <row r="11" spans="1:11" ht="51" x14ac:dyDescent="0.25">
      <c r="A11" s="8" t="s">
        <v>19</v>
      </c>
      <c r="B11" s="9">
        <v>42720000</v>
      </c>
      <c r="C11" s="9">
        <v>42720000</v>
      </c>
      <c r="D11" s="9">
        <v>3734350</v>
      </c>
      <c r="E11" s="9">
        <v>38985650</v>
      </c>
      <c r="F11" s="9">
        <v>3734350</v>
      </c>
      <c r="G11" s="9">
        <v>0</v>
      </c>
      <c r="H11" s="9">
        <v>42720000</v>
      </c>
      <c r="I11" s="10">
        <v>1</v>
      </c>
      <c r="J11" s="11">
        <v>0</v>
      </c>
      <c r="K11" s="10">
        <v>0</v>
      </c>
    </row>
    <row r="12" spans="1:11" ht="51" x14ac:dyDescent="0.25">
      <c r="A12" s="8" t="s">
        <v>20</v>
      </c>
      <c r="B12" s="9">
        <v>177684000</v>
      </c>
      <c r="C12" s="9">
        <v>177684000</v>
      </c>
      <c r="D12" s="9">
        <v>21398950</v>
      </c>
      <c r="E12" s="9">
        <v>156285050</v>
      </c>
      <c r="F12" s="9">
        <v>21398950</v>
      </c>
      <c r="G12" s="9">
        <v>0</v>
      </c>
      <c r="H12" s="9">
        <v>177684000</v>
      </c>
      <c r="I12" s="10">
        <v>1</v>
      </c>
      <c r="J12" s="11">
        <v>0</v>
      </c>
      <c r="K12" s="10">
        <v>0</v>
      </c>
    </row>
    <row r="13" spans="1:11" ht="26.25" x14ac:dyDescent="0.25">
      <c r="A13" s="33" t="s">
        <v>46</v>
      </c>
      <c r="B13" s="17">
        <f>SUM(B8:B12)</f>
        <v>2242068000</v>
      </c>
      <c r="C13" s="17">
        <f>SUM(C8:C12)</f>
        <v>2242068000</v>
      </c>
      <c r="D13" s="17">
        <f t="shared" ref="D13:H13" si="1">SUM(D8:D12)</f>
        <v>200320308</v>
      </c>
      <c r="E13" s="17">
        <f t="shared" si="1"/>
        <v>2041747692</v>
      </c>
      <c r="F13" s="17">
        <f t="shared" si="1"/>
        <v>200320308</v>
      </c>
      <c r="G13" s="17">
        <f t="shared" si="1"/>
        <v>0</v>
      </c>
      <c r="H13" s="17">
        <f t="shared" si="1"/>
        <v>2242068000</v>
      </c>
      <c r="I13" s="18">
        <v>1</v>
      </c>
      <c r="J13" s="17">
        <v>0</v>
      </c>
      <c r="K13" s="18">
        <v>0</v>
      </c>
    </row>
    <row r="14" spans="1:11" ht="77.25" x14ac:dyDescent="0.25">
      <c r="A14" s="34" t="s">
        <v>47</v>
      </c>
      <c r="B14" s="19">
        <f>B7+B13</f>
        <v>13159111000</v>
      </c>
      <c r="C14" s="19">
        <f t="shared" ref="C14:H14" si="2">C7+C13</f>
        <v>13159111000</v>
      </c>
      <c r="D14" s="19">
        <f t="shared" si="2"/>
        <v>6385766840</v>
      </c>
      <c r="E14" s="19">
        <f t="shared" si="2"/>
        <v>6773344160</v>
      </c>
      <c r="F14" s="19">
        <f t="shared" si="2"/>
        <v>1796701946</v>
      </c>
      <c r="G14" s="19">
        <f t="shared" si="2"/>
        <v>4589064894</v>
      </c>
      <c r="H14" s="19">
        <f t="shared" si="2"/>
        <v>13159111000</v>
      </c>
      <c r="I14" s="38">
        <v>1</v>
      </c>
      <c r="J14" s="19">
        <v>0</v>
      </c>
      <c r="K14" s="20">
        <v>0</v>
      </c>
    </row>
    <row r="15" spans="1:11" ht="63.75" x14ac:dyDescent="0.25">
      <c r="A15" s="21" t="s">
        <v>21</v>
      </c>
      <c r="B15" s="22">
        <v>3666832000</v>
      </c>
      <c r="C15" s="22">
        <v>3666832000</v>
      </c>
      <c r="D15" s="22">
        <v>1936207037</v>
      </c>
      <c r="E15" s="22">
        <v>1730624963</v>
      </c>
      <c r="F15" s="22">
        <v>936889231</v>
      </c>
      <c r="G15" s="22">
        <v>999317806</v>
      </c>
      <c r="H15" s="22">
        <v>3666832000</v>
      </c>
      <c r="I15" s="23">
        <v>1</v>
      </c>
      <c r="J15" s="24">
        <v>0</v>
      </c>
      <c r="K15" s="23">
        <v>0</v>
      </c>
    </row>
    <row r="16" spans="1:11" ht="76.5" x14ac:dyDescent="0.25">
      <c r="A16" s="21" t="s">
        <v>22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5">
        <v>0</v>
      </c>
      <c r="H16" s="22">
        <v>0</v>
      </c>
      <c r="I16" s="23">
        <v>0</v>
      </c>
      <c r="J16" s="24">
        <v>0</v>
      </c>
      <c r="K16" s="23">
        <v>1</v>
      </c>
    </row>
    <row r="17" spans="1:11" ht="76.5" x14ac:dyDescent="0.25">
      <c r="A17" s="21" t="s">
        <v>23</v>
      </c>
      <c r="B17" s="22">
        <v>109261000</v>
      </c>
      <c r="C17" s="22">
        <v>109261000</v>
      </c>
      <c r="D17" s="22">
        <v>59209849</v>
      </c>
      <c r="E17" s="22">
        <v>50051151</v>
      </c>
      <c r="F17" s="22">
        <v>0</v>
      </c>
      <c r="G17" s="25">
        <v>59209849</v>
      </c>
      <c r="H17" s="22">
        <v>109261000</v>
      </c>
      <c r="I17" s="23">
        <v>1</v>
      </c>
      <c r="J17" s="24">
        <v>0</v>
      </c>
      <c r="K17" s="23">
        <v>0</v>
      </c>
    </row>
    <row r="18" spans="1:11" ht="76.5" x14ac:dyDescent="0.25">
      <c r="A18" s="21" t="s">
        <v>24</v>
      </c>
      <c r="B18" s="22">
        <v>61186000</v>
      </c>
      <c r="C18" s="22">
        <v>61186000</v>
      </c>
      <c r="D18" s="22">
        <v>33157512</v>
      </c>
      <c r="E18" s="22">
        <v>28028488</v>
      </c>
      <c r="F18" s="25">
        <v>0</v>
      </c>
      <c r="G18" s="22" t="s">
        <v>25</v>
      </c>
      <c r="H18" s="22">
        <v>61186000</v>
      </c>
      <c r="I18" s="23">
        <v>1</v>
      </c>
      <c r="J18" s="24">
        <v>0</v>
      </c>
      <c r="K18" s="23">
        <v>0</v>
      </c>
    </row>
    <row r="19" spans="1:11" ht="89.25" x14ac:dyDescent="0.25">
      <c r="A19" s="21" t="s">
        <v>26</v>
      </c>
      <c r="B19" s="22">
        <v>137668000</v>
      </c>
      <c r="C19" s="22">
        <v>137668000</v>
      </c>
      <c r="D19" s="22">
        <v>74604393</v>
      </c>
      <c r="E19" s="22">
        <v>63063607</v>
      </c>
      <c r="F19" s="22">
        <v>0</v>
      </c>
      <c r="G19" s="22">
        <v>74604393</v>
      </c>
      <c r="H19" s="22">
        <v>137668000</v>
      </c>
      <c r="I19" s="23">
        <v>1</v>
      </c>
      <c r="J19" s="24">
        <v>0</v>
      </c>
      <c r="K19" s="23">
        <v>0</v>
      </c>
    </row>
    <row r="20" spans="1:11" ht="64.5" x14ac:dyDescent="0.25">
      <c r="A20" s="32" t="s">
        <v>48</v>
      </c>
      <c r="B20" s="14">
        <v>3974947000</v>
      </c>
      <c r="C20" s="14">
        <v>3974947000</v>
      </c>
      <c r="D20" s="14">
        <v>2103178791</v>
      </c>
      <c r="E20" s="14">
        <v>1871768209</v>
      </c>
      <c r="F20" s="14">
        <v>936889231</v>
      </c>
      <c r="G20" s="14">
        <v>1133132048</v>
      </c>
      <c r="H20" s="14">
        <v>3974947000</v>
      </c>
      <c r="I20" s="15">
        <v>1</v>
      </c>
      <c r="J20" s="14">
        <v>0</v>
      </c>
      <c r="K20" s="15">
        <v>0</v>
      </c>
    </row>
    <row r="21" spans="1:11" ht="76.5" x14ac:dyDescent="0.25">
      <c r="A21" s="21" t="s">
        <v>27</v>
      </c>
      <c r="B21" s="22">
        <v>177003000</v>
      </c>
      <c r="C21" s="25">
        <v>177003000</v>
      </c>
      <c r="D21" s="22">
        <v>20987086</v>
      </c>
      <c r="E21" s="22">
        <v>156015914</v>
      </c>
      <c r="F21" s="22">
        <v>20987086</v>
      </c>
      <c r="G21" s="22">
        <v>0</v>
      </c>
      <c r="H21" s="22">
        <v>177003000</v>
      </c>
      <c r="I21" s="23">
        <v>1</v>
      </c>
      <c r="J21" s="24">
        <v>0</v>
      </c>
      <c r="K21" s="23">
        <v>0</v>
      </c>
    </row>
    <row r="22" spans="1:11" ht="63.75" x14ac:dyDescent="0.25">
      <c r="A22" s="21" t="s">
        <v>28</v>
      </c>
      <c r="B22" s="22">
        <v>125377000</v>
      </c>
      <c r="C22" s="22">
        <v>125377000</v>
      </c>
      <c r="D22" s="22">
        <v>14869939</v>
      </c>
      <c r="E22" s="22">
        <v>110507061</v>
      </c>
      <c r="F22" s="22">
        <v>14869939</v>
      </c>
      <c r="G22" s="22">
        <v>0</v>
      </c>
      <c r="H22" s="22">
        <v>125377000</v>
      </c>
      <c r="I22" s="23">
        <v>1</v>
      </c>
      <c r="J22" s="24">
        <v>0</v>
      </c>
      <c r="K22" s="23">
        <v>0</v>
      </c>
    </row>
    <row r="23" spans="1:11" ht="76.5" x14ac:dyDescent="0.25">
      <c r="A23" s="21" t="s">
        <v>29</v>
      </c>
      <c r="B23" s="22">
        <v>61448000</v>
      </c>
      <c r="C23" s="22">
        <v>61448000</v>
      </c>
      <c r="D23" s="22">
        <v>6998250</v>
      </c>
      <c r="E23" s="22">
        <v>54449750</v>
      </c>
      <c r="F23" s="22">
        <v>6998250</v>
      </c>
      <c r="G23" s="22">
        <v>0</v>
      </c>
      <c r="H23" s="22">
        <v>61448000</v>
      </c>
      <c r="I23" s="23">
        <v>1</v>
      </c>
      <c r="J23" s="24">
        <v>0</v>
      </c>
      <c r="K23" s="23">
        <v>0</v>
      </c>
    </row>
    <row r="24" spans="1:11" ht="51" x14ac:dyDescent="0.25">
      <c r="A24" s="21" t="s">
        <v>30</v>
      </c>
      <c r="B24" s="22">
        <v>7699000</v>
      </c>
      <c r="C24" s="22">
        <v>7699000</v>
      </c>
      <c r="D24" s="22">
        <v>914750</v>
      </c>
      <c r="E24" s="22">
        <v>6784250</v>
      </c>
      <c r="F24" s="22">
        <v>914750</v>
      </c>
      <c r="G24" s="22">
        <v>0</v>
      </c>
      <c r="H24" s="22">
        <v>7699000</v>
      </c>
      <c r="I24" s="23">
        <v>1</v>
      </c>
      <c r="J24" s="24">
        <v>0</v>
      </c>
      <c r="K24" s="23">
        <v>0</v>
      </c>
    </row>
    <row r="25" spans="1:11" ht="63.75" x14ac:dyDescent="0.25">
      <c r="A25" s="21" t="s">
        <v>31</v>
      </c>
      <c r="B25" s="22">
        <v>46086000</v>
      </c>
      <c r="C25" s="22">
        <v>46086000</v>
      </c>
      <c r="D25" s="22">
        <v>11078100</v>
      </c>
      <c r="E25" s="22">
        <v>35007900</v>
      </c>
      <c r="F25" s="22">
        <v>11078100</v>
      </c>
      <c r="G25" s="22">
        <v>0</v>
      </c>
      <c r="H25" s="22">
        <v>46086000</v>
      </c>
      <c r="I25" s="23">
        <v>1</v>
      </c>
      <c r="J25" s="24">
        <v>0</v>
      </c>
      <c r="K25" s="23">
        <v>0</v>
      </c>
    </row>
    <row r="26" spans="1:11" ht="26.25" x14ac:dyDescent="0.25">
      <c r="A26" s="35" t="s">
        <v>50</v>
      </c>
      <c r="B26" s="26">
        <f>SUM(B21:B25)</f>
        <v>417613000</v>
      </c>
      <c r="C26" s="26">
        <f t="shared" ref="C26:H26" si="3">SUM(C21:C25)</f>
        <v>417613000</v>
      </c>
      <c r="D26" s="26">
        <f t="shared" si="3"/>
        <v>54848125</v>
      </c>
      <c r="E26" s="26">
        <f t="shared" si="3"/>
        <v>362764875</v>
      </c>
      <c r="F26" s="26">
        <f t="shared" si="3"/>
        <v>54848125</v>
      </c>
      <c r="G26" s="26">
        <f t="shared" si="3"/>
        <v>0</v>
      </c>
      <c r="H26" s="26">
        <f t="shared" si="3"/>
        <v>417613000</v>
      </c>
      <c r="I26" s="27">
        <v>1</v>
      </c>
      <c r="J26" s="26">
        <v>0</v>
      </c>
      <c r="K26" s="27">
        <v>0</v>
      </c>
    </row>
    <row r="27" spans="1:11" ht="77.25" x14ac:dyDescent="0.25">
      <c r="A27" s="36" t="s">
        <v>51</v>
      </c>
      <c r="B27" s="28">
        <f>B20+B26</f>
        <v>4392560000</v>
      </c>
      <c r="C27" s="28">
        <f t="shared" ref="C27:H27" si="4">C20+C26</f>
        <v>4392560000</v>
      </c>
      <c r="D27" s="28">
        <f t="shared" si="4"/>
        <v>2158026916</v>
      </c>
      <c r="E27" s="28">
        <f t="shared" si="4"/>
        <v>2234533084</v>
      </c>
      <c r="F27" s="28">
        <f t="shared" si="4"/>
        <v>991737356</v>
      </c>
      <c r="G27" s="28">
        <f t="shared" si="4"/>
        <v>1133132048</v>
      </c>
      <c r="H27" s="28">
        <f t="shared" si="4"/>
        <v>4392560000</v>
      </c>
      <c r="I27" s="29">
        <v>1</v>
      </c>
      <c r="J27" s="28">
        <v>0</v>
      </c>
      <c r="K27" s="30">
        <v>0</v>
      </c>
    </row>
    <row r="28" spans="1:11" ht="38.25" x14ac:dyDescent="0.25">
      <c r="A28" s="37" t="s">
        <v>52</v>
      </c>
      <c r="B28" s="31">
        <f>B14+B27</f>
        <v>17551671000</v>
      </c>
      <c r="C28" s="31">
        <f>C14+C27</f>
        <v>17551671000</v>
      </c>
      <c r="D28" s="31">
        <f t="shared" ref="D28:H28" si="5">D14+D27</f>
        <v>8543793756</v>
      </c>
      <c r="E28" s="31">
        <f t="shared" si="5"/>
        <v>9007877244</v>
      </c>
      <c r="F28" s="31">
        <f t="shared" si="5"/>
        <v>2788439302</v>
      </c>
      <c r="G28" s="31">
        <f t="shared" si="5"/>
        <v>5722196942</v>
      </c>
      <c r="H28" s="31">
        <f t="shared" si="5"/>
        <v>17551671000</v>
      </c>
      <c r="I28" s="39">
        <f>I27</f>
        <v>1</v>
      </c>
      <c r="J28" s="31">
        <v>0</v>
      </c>
      <c r="K28" s="39">
        <v>0</v>
      </c>
    </row>
  </sheetData>
  <pageMargins left="0.7" right="0.7" top="0.75" bottom="0.75" header="0.3" footer="0.3"/>
  <ignoredErrors>
    <ignoredError sqref="B26:H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BD6B0-E395-4AE3-9CA3-645B57A59A6D}">
  <dimension ref="A1:K14"/>
  <sheetViews>
    <sheetView workbookViewId="0">
      <selection activeCell="H13" sqref="H13"/>
    </sheetView>
  </sheetViews>
  <sheetFormatPr baseColWidth="10" defaultColWidth="11.42578125" defaultRowHeight="12.75" x14ac:dyDescent="0.2"/>
  <cols>
    <col min="1" max="1" width="26.140625" style="45" customWidth="1"/>
    <col min="2" max="2" width="18.7109375" style="45" customWidth="1"/>
    <col min="3" max="3" width="19.28515625" style="40" hidden="1" customWidth="1"/>
    <col min="4" max="4" width="22.7109375" style="40" hidden="1" customWidth="1"/>
    <col min="5" max="5" width="16" style="40" hidden="1" customWidth="1"/>
    <col min="6" max="6" width="15.85546875" style="40" hidden="1" customWidth="1"/>
    <col min="7" max="7" width="16.140625" style="40" hidden="1" customWidth="1"/>
    <col min="8" max="8" width="18.85546875" style="51" customWidth="1"/>
    <col min="9" max="9" width="12.28515625" style="40" bestFit="1" customWidth="1"/>
    <col min="10" max="10" width="17.5703125" style="51" customWidth="1"/>
    <col min="11" max="16384" width="11.42578125" style="40"/>
  </cols>
  <sheetData>
    <row r="1" spans="1:11" s="42" customFormat="1" ht="76.5" x14ac:dyDescent="0.2">
      <c r="A1" s="1" t="s">
        <v>0</v>
      </c>
      <c r="B1" s="41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 t="s">
        <v>8</v>
      </c>
      <c r="J1" s="6" t="s">
        <v>9</v>
      </c>
      <c r="K1" s="7" t="s">
        <v>10</v>
      </c>
    </row>
    <row r="2" spans="1:11" ht="63.75" x14ac:dyDescent="0.2">
      <c r="A2" s="54" t="s">
        <v>32</v>
      </c>
      <c r="B2" s="43">
        <v>140000000</v>
      </c>
      <c r="C2" s="9">
        <v>140000000</v>
      </c>
      <c r="D2" s="9">
        <v>128945544</v>
      </c>
      <c r="E2" s="9">
        <v>11054456</v>
      </c>
      <c r="F2" s="9">
        <v>0</v>
      </c>
      <c r="G2" s="9">
        <v>128945544</v>
      </c>
      <c r="H2" s="9">
        <v>128945544</v>
      </c>
      <c r="I2" s="10">
        <v>0.92103959999999996</v>
      </c>
      <c r="J2" s="11">
        <v>11054456</v>
      </c>
      <c r="K2" s="10">
        <v>7.8960400000000042E-2</v>
      </c>
    </row>
    <row r="3" spans="1:11" ht="76.5" x14ac:dyDescent="0.2">
      <c r="A3" s="8" t="s">
        <v>33</v>
      </c>
      <c r="B3" s="43">
        <v>256000000</v>
      </c>
      <c r="C3" s="9">
        <f>B3</f>
        <v>256000000</v>
      </c>
      <c r="D3" s="9">
        <v>0</v>
      </c>
      <c r="E3" s="9">
        <v>0</v>
      </c>
      <c r="F3" s="9">
        <v>0</v>
      </c>
      <c r="G3" s="9">
        <v>0</v>
      </c>
      <c r="H3" s="9">
        <f>C3</f>
        <v>256000000</v>
      </c>
      <c r="I3" s="10">
        <v>1</v>
      </c>
      <c r="J3" s="11">
        <v>0</v>
      </c>
      <c r="K3" s="10">
        <v>0</v>
      </c>
    </row>
    <row r="4" spans="1:11" ht="63.75" x14ac:dyDescent="0.2">
      <c r="A4" s="8" t="s">
        <v>34</v>
      </c>
      <c r="B4" s="43">
        <v>146500000</v>
      </c>
      <c r="C4" s="9">
        <v>146500000</v>
      </c>
      <c r="D4" s="9">
        <v>0</v>
      </c>
      <c r="E4" s="9">
        <v>0</v>
      </c>
      <c r="F4" s="55">
        <v>0</v>
      </c>
      <c r="G4" s="9">
        <v>0</v>
      </c>
      <c r="H4" s="9">
        <v>146500000</v>
      </c>
      <c r="I4" s="10">
        <v>1</v>
      </c>
      <c r="J4" s="11">
        <v>0</v>
      </c>
      <c r="K4" s="10">
        <v>0</v>
      </c>
    </row>
    <row r="5" spans="1:11" ht="51" x14ac:dyDescent="0.2">
      <c r="A5" s="8" t="s">
        <v>35</v>
      </c>
      <c r="B5" s="43">
        <v>1840000</v>
      </c>
      <c r="C5" s="9">
        <v>0</v>
      </c>
      <c r="D5" s="9">
        <v>0</v>
      </c>
      <c r="E5" s="9">
        <v>0</v>
      </c>
      <c r="F5" s="55">
        <v>0</v>
      </c>
      <c r="G5" s="9">
        <v>0</v>
      </c>
      <c r="H5" s="9">
        <v>0</v>
      </c>
      <c r="I5" s="10">
        <v>0</v>
      </c>
      <c r="J5" s="11">
        <v>1840000</v>
      </c>
      <c r="K5" s="10">
        <v>1</v>
      </c>
    </row>
    <row r="6" spans="1:11" ht="51" x14ac:dyDescent="0.2">
      <c r="A6" s="8" t="s">
        <v>36</v>
      </c>
      <c r="B6" s="43">
        <v>350000000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10">
        <v>0</v>
      </c>
      <c r="J6" s="11">
        <v>350000000</v>
      </c>
      <c r="K6" s="10">
        <v>1</v>
      </c>
    </row>
    <row r="7" spans="1:11" ht="76.5" x14ac:dyDescent="0.2">
      <c r="A7" s="12" t="s">
        <v>37</v>
      </c>
      <c r="B7" s="44">
        <v>2465194000</v>
      </c>
      <c r="C7" s="9">
        <v>2279285715</v>
      </c>
      <c r="D7" s="9">
        <v>2279285715</v>
      </c>
      <c r="E7" s="9">
        <v>0</v>
      </c>
      <c r="F7" s="13" t="s">
        <v>44</v>
      </c>
      <c r="G7" s="9" t="s">
        <v>45</v>
      </c>
      <c r="H7" s="9">
        <v>2279285715</v>
      </c>
      <c r="I7" s="10">
        <v>0.92458675260446033</v>
      </c>
      <c r="J7" s="11">
        <v>185908285</v>
      </c>
      <c r="K7" s="10">
        <v>7.5413247395539673E-2</v>
      </c>
    </row>
    <row r="8" spans="1:11" ht="76.5" x14ac:dyDescent="0.2">
      <c r="A8" s="8" t="s">
        <v>38</v>
      </c>
      <c r="B8" s="44">
        <v>14400000</v>
      </c>
      <c r="C8" s="9">
        <v>0</v>
      </c>
      <c r="D8" s="46">
        <v>0</v>
      </c>
      <c r="E8" s="46">
        <v>0</v>
      </c>
      <c r="F8" s="47">
        <v>0</v>
      </c>
      <c r="G8" s="46">
        <v>0</v>
      </c>
      <c r="H8" s="46">
        <v>0</v>
      </c>
      <c r="I8" s="10">
        <v>0</v>
      </c>
      <c r="J8" s="11">
        <v>14400000</v>
      </c>
      <c r="K8" s="10">
        <v>1</v>
      </c>
    </row>
    <row r="9" spans="1:11" ht="51" x14ac:dyDescent="0.2">
      <c r="A9" s="8" t="s">
        <v>39</v>
      </c>
      <c r="B9" s="43">
        <v>120000000</v>
      </c>
      <c r="C9" s="53">
        <v>4688432</v>
      </c>
      <c r="D9" s="56">
        <v>4688432</v>
      </c>
      <c r="E9" s="46">
        <v>0</v>
      </c>
      <c r="F9" s="46">
        <v>4688432</v>
      </c>
      <c r="G9" s="46">
        <v>0</v>
      </c>
      <c r="H9" s="46">
        <v>4688432</v>
      </c>
      <c r="I9" s="57">
        <v>3.9070266666666666E-2</v>
      </c>
      <c r="J9" s="58">
        <v>115311568</v>
      </c>
      <c r="K9" s="57">
        <v>0.96092973333333331</v>
      </c>
    </row>
    <row r="10" spans="1:11" x14ac:dyDescent="0.2">
      <c r="A10" s="8" t="s">
        <v>40</v>
      </c>
      <c r="B10" s="43">
        <v>27000000</v>
      </c>
      <c r="C10" s="53">
        <v>3480000</v>
      </c>
      <c r="D10" s="9">
        <v>3480000</v>
      </c>
      <c r="E10" s="53">
        <v>0</v>
      </c>
      <c r="F10" s="9">
        <v>3480000</v>
      </c>
      <c r="G10" s="9">
        <v>0</v>
      </c>
      <c r="H10" s="9">
        <v>0</v>
      </c>
      <c r="I10" s="10">
        <v>0</v>
      </c>
      <c r="J10" s="11">
        <v>27000000</v>
      </c>
      <c r="K10" s="10">
        <v>1</v>
      </c>
    </row>
    <row r="11" spans="1:11" ht="38.25" x14ac:dyDescent="0.2">
      <c r="A11" s="8" t="s">
        <v>41</v>
      </c>
      <c r="B11" s="43">
        <v>30000000</v>
      </c>
      <c r="C11" s="9">
        <v>0</v>
      </c>
      <c r="D11" s="9">
        <v>0</v>
      </c>
      <c r="E11" s="53">
        <v>0</v>
      </c>
      <c r="F11" s="9">
        <v>0</v>
      </c>
      <c r="G11" s="9">
        <v>0</v>
      </c>
      <c r="H11" s="9">
        <v>0</v>
      </c>
      <c r="I11" s="10">
        <v>0</v>
      </c>
      <c r="J11" s="11">
        <v>30000000</v>
      </c>
      <c r="K11" s="10">
        <v>1</v>
      </c>
    </row>
    <row r="12" spans="1:11" ht="38.25" x14ac:dyDescent="0.2">
      <c r="A12" s="8" t="s">
        <v>42</v>
      </c>
      <c r="B12" s="43">
        <v>350000000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10">
        <v>0</v>
      </c>
      <c r="J12" s="58">
        <v>350000000</v>
      </c>
      <c r="K12" s="10">
        <v>1</v>
      </c>
    </row>
    <row r="13" spans="1:11" s="59" customFormat="1" ht="38.25" x14ac:dyDescent="0.2">
      <c r="A13" s="8" t="s">
        <v>43</v>
      </c>
      <c r="B13" s="43">
        <v>115172000</v>
      </c>
      <c r="C13" s="9">
        <v>31916507</v>
      </c>
      <c r="D13" s="9">
        <v>31916507</v>
      </c>
      <c r="E13" s="9">
        <v>0</v>
      </c>
      <c r="F13" s="9">
        <v>31916507</v>
      </c>
      <c r="G13" s="9">
        <v>0</v>
      </c>
      <c r="H13" s="9">
        <v>31916507</v>
      </c>
      <c r="I13" s="10">
        <v>0.27712036866599521</v>
      </c>
      <c r="J13" s="11">
        <v>94769102</v>
      </c>
      <c r="K13" s="10">
        <v>0.72287963133400479</v>
      </c>
    </row>
    <row r="14" spans="1:11" ht="28.5" customHeight="1" x14ac:dyDescent="0.2">
      <c r="A14" s="52" t="s">
        <v>53</v>
      </c>
      <c r="B14" s="48">
        <f>SUM(B2:B13)</f>
        <v>4016106000</v>
      </c>
      <c r="C14" s="48">
        <f t="shared" ref="C14:J14" si="0">SUM(C2:C13)</f>
        <v>2861870654</v>
      </c>
      <c r="D14" s="48">
        <f t="shared" si="0"/>
        <v>2448316198</v>
      </c>
      <c r="E14" s="48">
        <f t="shared" si="0"/>
        <v>11054456</v>
      </c>
      <c r="F14" s="48">
        <f t="shared" si="0"/>
        <v>40084939</v>
      </c>
      <c r="G14" s="48">
        <f t="shared" si="0"/>
        <v>128945544</v>
      </c>
      <c r="H14" s="48">
        <f t="shared" si="0"/>
        <v>2847336198</v>
      </c>
      <c r="I14" s="50">
        <v>0.6488550486715241</v>
      </c>
      <c r="J14" s="49">
        <f t="shared" si="0"/>
        <v>1180283411</v>
      </c>
      <c r="K14" s="50">
        <v>0.3511449513284759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 Vinculación especial</vt:lpstr>
      <vt:lpstr>2. Adquisición de servicios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Lamprea</dc:creator>
  <cp:lastModifiedBy>Carlos Lamprea</cp:lastModifiedBy>
  <dcterms:created xsi:type="dcterms:W3CDTF">2023-05-04T20:39:18Z</dcterms:created>
  <dcterms:modified xsi:type="dcterms:W3CDTF">2023-05-10T16:25:44Z</dcterms:modified>
</cp:coreProperties>
</file>